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MAIN\Documents\Umain\2022\Dircom\RR\"/>
    </mc:Choice>
  </mc:AlternateContent>
  <xr:revisionPtr revIDLastSave="0" documentId="8_{AD2E129A-A716-49BC-8980-16DDFC2207E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euil1" sheetId="17" r:id="rId1"/>
  </sheets>
  <definedNames>
    <definedName name="Produi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17" l="1"/>
  <c r="H4" i="17" s="1"/>
  <c r="F6" i="17"/>
  <c r="F7" i="17" s="1"/>
  <c r="H52" i="17"/>
  <c r="F42" i="17"/>
  <c r="F43" i="17" s="1"/>
  <c r="G32" i="17"/>
  <c r="H46" i="17"/>
  <c r="G42" i="17"/>
  <c r="G41" i="17"/>
  <c r="H39" i="17"/>
  <c r="H24" i="17"/>
  <c r="G12" i="17"/>
  <c r="H30" i="17"/>
  <c r="H18" i="17"/>
  <c r="G3" i="17"/>
  <c r="F8" i="17"/>
  <c r="G8" i="17" s="1"/>
  <c r="G6" i="17"/>
  <c r="G5" i="17"/>
  <c r="F44" i="17" l="1"/>
  <c r="F45" i="17" s="1"/>
  <c r="G43" i="17"/>
  <c r="G7" i="17"/>
  <c r="F9" i="17"/>
  <c r="H32" i="17"/>
  <c r="H12" i="17"/>
  <c r="H3" i="17" s="1"/>
  <c r="F46" i="17"/>
  <c r="G45" i="17"/>
  <c r="G44" i="17"/>
  <c r="G9" i="17" l="1"/>
  <c r="F10" i="17"/>
  <c r="G46" i="17"/>
  <c r="F47" i="17"/>
  <c r="G10" i="17" l="1"/>
  <c r="F13" i="17"/>
  <c r="G47" i="17"/>
  <c r="F48" i="17"/>
  <c r="G13" i="17" l="1"/>
  <c r="F14" i="17"/>
  <c r="F49" i="17"/>
  <c r="G48" i="17"/>
  <c r="G14" i="17" l="1"/>
  <c r="F15" i="17"/>
  <c r="G49" i="17"/>
  <c r="F50" i="17"/>
  <c r="F16" i="17" l="1"/>
  <c r="G15" i="17"/>
  <c r="F51" i="17"/>
  <c r="G50" i="17"/>
  <c r="F17" i="17" l="1"/>
  <c r="G16" i="17"/>
  <c r="G51" i="17"/>
  <c r="F52" i="17"/>
  <c r="G52" i="17" s="1"/>
  <c r="F18" i="17" l="1"/>
  <c r="G17" i="17"/>
  <c r="F19" i="17" l="1"/>
  <c r="G18" i="17"/>
  <c r="F20" i="17" l="1"/>
  <c r="G19" i="17"/>
  <c r="G20" i="17" l="1"/>
  <c r="F21" i="17"/>
  <c r="G21" i="17" l="1"/>
  <c r="F22" i="17"/>
  <c r="G22" i="17" l="1"/>
  <c r="F23" i="17"/>
  <c r="F24" i="17" l="1"/>
  <c r="G23" i="17"/>
  <c r="F25" i="17" l="1"/>
  <c r="G24" i="17"/>
  <c r="F26" i="17" l="1"/>
  <c r="G25" i="17"/>
  <c r="G26" i="17" l="1"/>
  <c r="F27" i="17"/>
  <c r="G27" i="17" l="1"/>
  <c r="F28" i="17"/>
  <c r="F29" i="17" l="1"/>
  <c r="G28" i="17"/>
  <c r="F30" i="17" l="1"/>
  <c r="G29" i="17"/>
  <c r="G30" i="17" l="1"/>
  <c r="F34" i="17"/>
  <c r="F35" i="17" l="1"/>
  <c r="G34" i="17"/>
  <c r="F36" i="17" l="1"/>
  <c r="G35" i="17"/>
  <c r="G36" i="17" l="1"/>
  <c r="F37" i="17"/>
  <c r="G37" i="17" l="1"/>
  <c r="F38" i="17"/>
  <c r="G38" i="17" l="1"/>
  <c r="F39" i="17"/>
  <c r="G39" i="17" s="1"/>
</calcChain>
</file>

<file path=xl/sharedStrings.xml><?xml version="1.0" encoding="utf-8"?>
<sst xmlns="http://schemas.openxmlformats.org/spreadsheetml/2006/main" count="136" uniqueCount="79">
  <si>
    <t>CH 1</t>
  </si>
  <si>
    <t>CH 3</t>
  </si>
  <si>
    <t>CH 4</t>
  </si>
  <si>
    <t>Prologue</t>
  </si>
  <si>
    <t>ES 1</t>
  </si>
  <si>
    <t>CH 5</t>
  </si>
  <si>
    <t>CH 6</t>
  </si>
  <si>
    <t>CH 7</t>
  </si>
  <si>
    <t>CH 8</t>
  </si>
  <si>
    <t>ES 2</t>
  </si>
  <si>
    <t>ES 3</t>
  </si>
  <si>
    <t>ES 6</t>
  </si>
  <si>
    <t>ES 7</t>
  </si>
  <si>
    <t>ES 8</t>
  </si>
  <si>
    <t>ES 9</t>
  </si>
  <si>
    <t>ES 10</t>
  </si>
  <si>
    <t>ES 11</t>
  </si>
  <si>
    <t>ES 12</t>
  </si>
  <si>
    <t>ES 4</t>
  </si>
  <si>
    <t>ES 5</t>
  </si>
  <si>
    <t>CH 9</t>
  </si>
  <si>
    <t>CH 2</t>
  </si>
  <si>
    <t>CH 10</t>
  </si>
  <si>
    <t>CH 11</t>
  </si>
  <si>
    <t>CH 12</t>
  </si>
  <si>
    <t>CH 13</t>
  </si>
  <si>
    <t>CH 14</t>
  </si>
  <si>
    <t>CH 15</t>
  </si>
  <si>
    <t>CH 16</t>
  </si>
  <si>
    <t>CH 17</t>
  </si>
  <si>
    <t>CH 18</t>
  </si>
  <si>
    <t>CH 19</t>
  </si>
  <si>
    <t>CH 20</t>
  </si>
  <si>
    <t>CH 21</t>
  </si>
  <si>
    <t>CH 22</t>
  </si>
  <si>
    <t>CH 23</t>
  </si>
  <si>
    <t>CH 24</t>
  </si>
  <si>
    <t>CH 26</t>
  </si>
  <si>
    <t>CH 25</t>
  </si>
  <si>
    <t>PROLOGUE</t>
  </si>
  <si>
    <t>Nbe Concurrents</t>
  </si>
  <si>
    <t>CH</t>
  </si>
  <si>
    <t>Lieu</t>
  </si>
  <si>
    <t>Km</t>
  </si>
  <si>
    <t>Tps</t>
  </si>
  <si>
    <t>1 ère</t>
  </si>
  <si>
    <t>dernière</t>
  </si>
  <si>
    <t>V1</t>
  </si>
  <si>
    <r>
      <t xml:space="preserve">CERDON Départ Prologue 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2/2</t>
    </r>
  </si>
  <si>
    <t>V2</t>
  </si>
  <si>
    <t>Reco ES 1</t>
  </si>
  <si>
    <t>ES CEIGNES</t>
  </si>
  <si>
    <t>V3</t>
  </si>
  <si>
    <t>Reco ES 2</t>
  </si>
  <si>
    <t>V6</t>
  </si>
  <si>
    <t>1° ETAPE</t>
  </si>
  <si>
    <t>1° Tour 1° Etape</t>
  </si>
  <si>
    <t>V4</t>
  </si>
  <si>
    <t>CERDON Départ 2° tour</t>
  </si>
  <si>
    <t>2° Tour 1° Etape</t>
  </si>
  <si>
    <t>CERDON Départ 3° tour</t>
  </si>
  <si>
    <t>3° Tour 1° Etape</t>
  </si>
  <si>
    <t>2°ETAPE</t>
  </si>
  <si>
    <t xml:space="preserve">CERDON Départ 1° tour </t>
  </si>
  <si>
    <t>1° Tour 2° Etape</t>
  </si>
  <si>
    <t>PAUSE</t>
  </si>
  <si>
    <t>2° Tour 2° Etape</t>
  </si>
  <si>
    <t>3° Tour 2° Etape</t>
  </si>
  <si>
    <t>CH CEIGNES</t>
  </si>
  <si>
    <t>CERDON</t>
  </si>
  <si>
    <t>CH CERDON</t>
  </si>
  <si>
    <t xml:space="preserve">CH CERDON  </t>
  </si>
  <si>
    <t xml:space="preserve">CH CERDON </t>
  </si>
  <si>
    <t>Mens Chambeau CH LEYMIAT</t>
  </si>
  <si>
    <t>La Suisse Maillat Peyriat CH CEIGNES</t>
  </si>
  <si>
    <r>
      <t>CERDON Départ 1° tour</t>
    </r>
    <r>
      <rPr>
        <b/>
        <sz val="10"/>
        <color rgb="FF000000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1/1</t>
    </r>
  </si>
  <si>
    <t>CH PREAU</t>
  </si>
  <si>
    <t>ES PREAU</t>
  </si>
  <si>
    <t xml:space="preserve">Rallye de l'AIN 2022  Horaires prévisionnels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</si>
</sst>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C]General"/>
    <numFmt numFmtId="165" formatCode="[h]&quot;:&quot;mm&quot;:&quot;ss;@"/>
    <numFmt numFmtId="166" formatCode="[$-40C]hh&quot;:&quot;mm"/>
    <numFmt numFmtId="167" formatCode="0.000"/>
    <numFmt numFmtId="168" formatCode="[$-40C]0.00"/>
  </numFmts>
  <fonts count="13">
    <font>
      <sz val="10"/>
      <color theme="1"/>
      <name val="Arial"/>
      <family val="2"/>
    </font>
    <font>
      <sz val="10"/>
      <name val="MS Sans Serif"/>
    </font>
    <font>
      <sz val="10"/>
      <color rgb="FF000000"/>
      <name val="Arial1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FF0000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C6D9F1"/>
        <bgColor rgb="FFC6D9F1"/>
      </patternFill>
    </fill>
    <fill>
      <patternFill patternType="solid">
        <fgColor rgb="FFFFFFFF"/>
        <bgColor rgb="FFFFFFFF"/>
      </patternFill>
    </fill>
    <fill>
      <patternFill patternType="solid">
        <fgColor rgb="FF00CC33"/>
        <bgColor rgb="FF00CC33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2" fillId="0" borderId="0" applyBorder="0" applyProtection="0"/>
  </cellStyleXfs>
  <cellXfs count="95">
    <xf numFmtId="0" fontId="0" fillId="0" borderId="0" xfId="0"/>
    <xf numFmtId="167" fontId="4" fillId="0" borderId="1" xfId="2" applyNumberFormat="1" applyFont="1" applyBorder="1" applyAlignment="1">
      <alignment horizontal="center" vertical="center"/>
    </xf>
    <xf numFmtId="2" fontId="4" fillId="0" borderId="2" xfId="2" applyNumberFormat="1" applyFont="1" applyBorder="1" applyAlignment="1">
      <alignment horizontal="center" vertical="center" wrapText="1"/>
    </xf>
    <xf numFmtId="164" fontId="4" fillId="0" borderId="2" xfId="2" applyFont="1" applyBorder="1" applyAlignment="1">
      <alignment horizontal="center" vertical="center"/>
    </xf>
    <xf numFmtId="2" fontId="4" fillId="0" borderId="5" xfId="2" applyNumberFormat="1" applyFont="1" applyBorder="1" applyAlignment="1">
      <alignment horizontal="center" vertical="center"/>
    </xf>
    <xf numFmtId="164" fontId="4" fillId="0" borderId="5" xfId="2" applyFont="1" applyBorder="1" applyAlignment="1">
      <alignment horizontal="center" vertical="center"/>
    </xf>
    <xf numFmtId="166" fontId="4" fillId="0" borderId="0" xfId="2" applyNumberFormat="1" applyFont="1" applyBorder="1" applyAlignment="1">
      <alignment horizontal="center" vertical="center"/>
    </xf>
    <xf numFmtId="2" fontId="4" fillId="2" borderId="0" xfId="2" applyNumberFormat="1" applyFont="1" applyFill="1" applyBorder="1" applyAlignment="1">
      <alignment horizontal="center" vertical="center"/>
    </xf>
    <xf numFmtId="166" fontId="4" fillId="2" borderId="0" xfId="2" applyNumberFormat="1" applyFont="1" applyFill="1" applyBorder="1" applyAlignment="1">
      <alignment horizontal="center" vertical="center"/>
    </xf>
    <xf numFmtId="2" fontId="4" fillId="3" borderId="0" xfId="2" applyNumberFormat="1" applyFont="1" applyFill="1" applyBorder="1" applyAlignment="1">
      <alignment horizontal="center" vertical="center"/>
    </xf>
    <xf numFmtId="166" fontId="4" fillId="3" borderId="0" xfId="2" applyNumberFormat="1" applyFont="1" applyFill="1" applyBorder="1" applyAlignment="1">
      <alignment horizontal="center" vertical="center"/>
    </xf>
    <xf numFmtId="166" fontId="4" fillId="0" borderId="11" xfId="2" applyNumberFormat="1" applyFont="1" applyBorder="1" applyAlignment="1">
      <alignment horizontal="center" vertical="center"/>
    </xf>
    <xf numFmtId="167" fontId="6" fillId="0" borderId="12" xfId="2" applyNumberFormat="1" applyFont="1" applyBorder="1" applyAlignment="1">
      <alignment horizontal="center" vertical="center"/>
    </xf>
    <xf numFmtId="167" fontId="4" fillId="0" borderId="2" xfId="2" applyNumberFormat="1" applyFont="1" applyBorder="1" applyAlignment="1">
      <alignment horizontal="center" vertical="center"/>
    </xf>
    <xf numFmtId="166" fontId="4" fillId="0" borderId="5" xfId="2" applyNumberFormat="1" applyFont="1" applyBorder="1" applyAlignment="1">
      <alignment horizontal="center" vertical="center"/>
    </xf>
    <xf numFmtId="2" fontId="6" fillId="0" borderId="17" xfId="2" applyNumberFormat="1" applyFont="1" applyBorder="1" applyAlignment="1">
      <alignment horizontal="center" vertical="center"/>
    </xf>
    <xf numFmtId="164" fontId="6" fillId="0" borderId="5" xfId="2" applyFont="1" applyBorder="1" applyAlignment="1">
      <alignment horizontal="center" vertical="center"/>
    </xf>
    <xf numFmtId="168" fontId="6" fillId="0" borderId="12" xfId="2" applyNumberFormat="1" applyFont="1" applyBorder="1" applyAlignment="1">
      <alignment horizontal="center" vertical="center"/>
    </xf>
    <xf numFmtId="2" fontId="6" fillId="0" borderId="12" xfId="2" applyNumberFormat="1" applyFont="1" applyBorder="1" applyAlignment="1">
      <alignment horizontal="center" vertical="center"/>
    </xf>
    <xf numFmtId="2" fontId="4" fillId="0" borderId="8" xfId="2" applyNumberFormat="1" applyFont="1" applyBorder="1" applyAlignment="1">
      <alignment horizontal="center" vertical="center" wrapText="1"/>
    </xf>
    <xf numFmtId="164" fontId="4" fillId="0" borderId="8" xfId="2" applyFont="1" applyBorder="1" applyAlignment="1">
      <alignment horizontal="center" vertical="center"/>
    </xf>
    <xf numFmtId="164" fontId="6" fillId="0" borderId="0" xfId="2" applyFont="1" applyBorder="1" applyAlignment="1">
      <alignment horizontal="center" vertical="center"/>
    </xf>
    <xf numFmtId="164" fontId="8" fillId="0" borderId="0" xfId="2" applyFont="1" applyAlignment="1">
      <alignment horizontal="center"/>
    </xf>
    <xf numFmtId="164" fontId="6" fillId="0" borderId="8" xfId="2" applyFont="1" applyBorder="1" applyAlignment="1">
      <alignment horizontal="center" vertical="center"/>
    </xf>
    <xf numFmtId="164" fontId="6" fillId="0" borderId="2" xfId="2" applyFont="1" applyBorder="1" applyAlignment="1">
      <alignment horizontal="center" vertical="center"/>
    </xf>
    <xf numFmtId="164" fontId="6" fillId="0" borderId="0" xfId="2" applyFont="1" applyAlignment="1">
      <alignment horizontal="center" vertical="center"/>
    </xf>
    <xf numFmtId="164" fontId="6" fillId="0" borderId="0" xfId="2" applyFont="1" applyAlignment="1">
      <alignment vertical="center"/>
    </xf>
    <xf numFmtId="164" fontId="6" fillId="0" borderId="0" xfId="2" applyFont="1"/>
    <xf numFmtId="164" fontId="11" fillId="0" borderId="0" xfId="2" applyFont="1" applyAlignment="1" applyProtection="1">
      <alignment horizontal="center" vertical="center"/>
      <protection locked="0"/>
    </xf>
    <xf numFmtId="164" fontId="10" fillId="0" borderId="0" xfId="2" applyFont="1" applyAlignment="1" applyProtection="1">
      <alignment horizontal="center" vertical="center"/>
      <protection locked="0"/>
    </xf>
    <xf numFmtId="164" fontId="6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center" vertical="center"/>
    </xf>
    <xf numFmtId="165" fontId="10" fillId="0" borderId="0" xfId="2" applyNumberFormat="1" applyFont="1" applyAlignment="1">
      <alignment horizontal="center" vertical="center"/>
    </xf>
    <xf numFmtId="166" fontId="11" fillId="0" borderId="0" xfId="2" applyNumberFormat="1" applyFont="1" applyAlignment="1">
      <alignment horizontal="center" vertical="center"/>
    </xf>
    <xf numFmtId="164" fontId="6" fillId="0" borderId="3" xfId="2" applyFont="1" applyBorder="1" applyAlignment="1">
      <alignment horizontal="center" vertical="center"/>
    </xf>
    <xf numFmtId="164" fontId="4" fillId="0" borderId="2" xfId="2" applyFont="1" applyBorder="1" applyAlignment="1">
      <alignment horizontal="center" vertical="center" wrapText="1"/>
    </xf>
    <xf numFmtId="0" fontId="9" fillId="0" borderId="0" xfId="0" applyFont="1"/>
    <xf numFmtId="164" fontId="4" fillId="0" borderId="4" xfId="2" applyFont="1" applyBorder="1" applyAlignment="1">
      <alignment horizontal="center" vertical="center"/>
    </xf>
    <xf numFmtId="164" fontId="6" fillId="0" borderId="5" xfId="2" applyFont="1" applyBorder="1" applyAlignment="1">
      <alignment horizontal="left" vertical="center"/>
    </xf>
    <xf numFmtId="166" fontId="4" fillId="0" borderId="13" xfId="2" applyNumberFormat="1" applyFont="1" applyBorder="1" applyAlignment="1">
      <alignment horizontal="center" vertical="center"/>
    </xf>
    <xf numFmtId="164" fontId="4" fillId="0" borderId="7" xfId="2" applyFont="1" applyBorder="1" applyAlignment="1">
      <alignment horizontal="center" vertical="center"/>
    </xf>
    <xf numFmtId="166" fontId="12" fillId="0" borderId="0" xfId="2" applyNumberFormat="1" applyFont="1" applyBorder="1" applyAlignment="1">
      <alignment horizontal="center" vertical="center"/>
    </xf>
    <xf numFmtId="166" fontId="12" fillId="0" borderId="14" xfId="2" applyNumberFormat="1" applyFont="1" applyBorder="1" applyAlignment="1">
      <alignment horizontal="center" vertical="center"/>
    </xf>
    <xf numFmtId="164" fontId="4" fillId="2" borderId="7" xfId="2" applyFont="1" applyFill="1" applyBorder="1" applyAlignment="1">
      <alignment horizontal="right" vertical="center"/>
    </xf>
    <xf numFmtId="164" fontId="6" fillId="2" borderId="0" xfId="2" applyFont="1" applyFill="1" applyBorder="1" applyAlignment="1">
      <alignment horizontal="right" vertical="center"/>
    </xf>
    <xf numFmtId="166" fontId="12" fillId="2" borderId="0" xfId="2" applyNumberFormat="1" applyFont="1" applyFill="1" applyBorder="1" applyAlignment="1">
      <alignment horizontal="center" vertical="center"/>
    </xf>
    <xf numFmtId="166" fontId="12" fillId="2" borderId="14" xfId="2" applyNumberFormat="1" applyFont="1" applyFill="1" applyBorder="1" applyAlignment="1">
      <alignment horizontal="center" vertical="center"/>
    </xf>
    <xf numFmtId="164" fontId="4" fillId="3" borderId="7" xfId="2" applyFont="1" applyFill="1" applyBorder="1" applyAlignment="1">
      <alignment horizontal="right" vertical="center"/>
    </xf>
    <xf numFmtId="164" fontId="6" fillId="3" borderId="0" xfId="2" applyFont="1" applyFill="1" applyBorder="1" applyAlignment="1">
      <alignment horizontal="right" vertical="center"/>
    </xf>
    <xf numFmtId="166" fontId="12" fillId="3" borderId="0" xfId="2" applyNumberFormat="1" applyFont="1" applyFill="1" applyBorder="1" applyAlignment="1">
      <alignment horizontal="center" vertical="center"/>
    </xf>
    <xf numFmtId="166" fontId="12" fillId="3" borderId="14" xfId="2" applyNumberFormat="1" applyFont="1" applyFill="1" applyBorder="1" applyAlignment="1">
      <alignment horizontal="center" vertical="center"/>
    </xf>
    <xf numFmtId="164" fontId="4" fillId="0" borderId="10" xfId="2" applyFont="1" applyBorder="1" applyAlignment="1">
      <alignment horizontal="center" vertical="center"/>
    </xf>
    <xf numFmtId="164" fontId="6" fillId="0" borderId="11" xfId="2" applyFont="1" applyBorder="1" applyAlignment="1">
      <alignment horizontal="center" vertical="center"/>
    </xf>
    <xf numFmtId="166" fontId="4" fillId="0" borderId="16" xfId="2" applyNumberFormat="1" applyFont="1" applyBorder="1" applyAlignment="1">
      <alignment horizontal="center" vertical="center"/>
    </xf>
    <xf numFmtId="164" fontId="11" fillId="0" borderId="0" xfId="2" applyFont="1" applyAlignment="1" applyProtection="1">
      <alignment horizontal="center"/>
      <protection locked="0"/>
    </xf>
    <xf numFmtId="164" fontId="10" fillId="0" borderId="0" xfId="2" applyFont="1" applyAlignment="1" applyProtection="1">
      <alignment horizontal="center"/>
      <protection locked="0"/>
    </xf>
    <xf numFmtId="164" fontId="6" fillId="0" borderId="0" xfId="2" applyFont="1" applyAlignment="1">
      <alignment horizontal="left"/>
    </xf>
    <xf numFmtId="2" fontId="6" fillId="0" borderId="0" xfId="2" applyNumberFormat="1" applyFont="1" applyAlignment="1">
      <alignment horizontal="center"/>
    </xf>
    <xf numFmtId="165" fontId="10" fillId="0" borderId="0" xfId="2" applyNumberFormat="1" applyFont="1" applyAlignment="1">
      <alignment horizontal="center"/>
    </xf>
    <xf numFmtId="166" fontId="11" fillId="0" borderId="0" xfId="2" applyNumberFormat="1" applyFont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 vertical="center"/>
    </xf>
    <xf numFmtId="164" fontId="4" fillId="2" borderId="7" xfId="2" applyFont="1" applyFill="1" applyBorder="1" applyAlignment="1">
      <alignment horizontal="center" vertical="center"/>
    </xf>
    <xf numFmtId="166" fontId="4" fillId="2" borderId="14" xfId="2" applyNumberFormat="1" applyFont="1" applyFill="1" applyBorder="1" applyAlignment="1">
      <alignment horizontal="center" vertical="center"/>
    </xf>
    <xf numFmtId="164" fontId="4" fillId="3" borderId="7" xfId="2" applyFont="1" applyFill="1" applyBorder="1" applyAlignment="1">
      <alignment horizontal="center" vertical="center"/>
    </xf>
    <xf numFmtId="166" fontId="4" fillId="3" borderId="14" xfId="2" applyNumberFormat="1" applyFont="1" applyFill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/>
    </xf>
    <xf numFmtId="166" fontId="4" fillId="4" borderId="11" xfId="2" applyNumberFormat="1" applyFont="1" applyFill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/>
    </xf>
    <xf numFmtId="164" fontId="6" fillId="5" borderId="0" xfId="2" applyFont="1" applyFill="1"/>
    <xf numFmtId="164" fontId="6" fillId="0" borderId="18" xfId="2" applyFont="1" applyBorder="1" applyAlignment="1">
      <alignment horizontal="center" vertical="center"/>
    </xf>
    <xf numFmtId="164" fontId="4" fillId="0" borderId="8" xfId="2" applyFont="1" applyBorder="1" applyAlignment="1">
      <alignment horizontal="center" vertical="center" wrapText="1"/>
    </xf>
    <xf numFmtId="166" fontId="4" fillId="0" borderId="22" xfId="2" applyNumberFormat="1" applyFont="1" applyBorder="1" applyAlignment="1">
      <alignment horizontal="center" vertical="center"/>
    </xf>
    <xf numFmtId="166" fontId="4" fillId="0" borderId="23" xfId="2" applyNumberFormat="1" applyFont="1" applyBorder="1" applyAlignment="1">
      <alignment horizontal="center" vertical="center"/>
    </xf>
    <xf numFmtId="166" fontId="4" fillId="2" borderId="23" xfId="2" applyNumberFormat="1" applyFont="1" applyFill="1" applyBorder="1" applyAlignment="1">
      <alignment horizontal="center" vertical="center"/>
    </xf>
    <xf numFmtId="166" fontId="4" fillId="3" borderId="23" xfId="2" applyNumberFormat="1" applyFont="1" applyFill="1" applyBorder="1" applyAlignment="1">
      <alignment horizontal="center" vertical="center"/>
    </xf>
    <xf numFmtId="166" fontId="4" fillId="0" borderId="24" xfId="2" applyNumberFormat="1" applyFont="1" applyBorder="1" applyAlignment="1">
      <alignment horizontal="center" vertical="center"/>
    </xf>
    <xf numFmtId="164" fontId="6" fillId="0" borderId="0" xfId="2" applyFont="1" applyAlignment="1">
      <alignment horizontal="center"/>
    </xf>
    <xf numFmtId="165" fontId="11" fillId="0" borderId="0" xfId="2" applyNumberFormat="1" applyFont="1" applyAlignment="1">
      <alignment horizontal="center"/>
    </xf>
    <xf numFmtId="164" fontId="6" fillId="2" borderId="0" xfId="2" applyFont="1" applyFill="1" applyBorder="1" applyAlignment="1">
      <alignment horizontal="left" vertical="center"/>
    </xf>
    <xf numFmtId="164" fontId="6" fillId="3" borderId="0" xfId="2" applyFont="1" applyFill="1" applyBorder="1" applyAlignment="1">
      <alignment horizontal="left" vertical="center"/>
    </xf>
    <xf numFmtId="164" fontId="0" fillId="0" borderId="0" xfId="0" applyNumberFormat="1" applyFont="1" applyBorder="1" applyAlignment="1">
      <alignment horizontal="center"/>
    </xf>
    <xf numFmtId="164" fontId="0" fillId="0" borderId="11" xfId="0" applyNumberFormat="1" applyFont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164" fontId="9" fillId="0" borderId="11" xfId="0" applyNumberFormat="1" applyFont="1" applyFill="1" applyBorder="1" applyAlignment="1">
      <alignment horizontal="center"/>
    </xf>
    <xf numFmtId="164" fontId="6" fillId="0" borderId="6" xfId="2" applyFont="1" applyBorder="1" applyAlignment="1">
      <alignment horizontal="center" vertical="center" wrapText="1"/>
    </xf>
    <xf numFmtId="164" fontId="6" fillId="0" borderId="9" xfId="2" applyFont="1" applyBorder="1" applyAlignment="1">
      <alignment horizontal="center" vertical="center" wrapText="1"/>
    </xf>
    <xf numFmtId="164" fontId="5" fillId="0" borderId="0" xfId="2" applyFont="1" applyAlignment="1">
      <alignment horizontal="center" vertical="center"/>
    </xf>
    <xf numFmtId="164" fontId="11" fillId="0" borderId="0" xfId="2" applyFont="1" applyAlignment="1">
      <alignment horizontal="center" vertical="center"/>
    </xf>
    <xf numFmtId="164" fontId="6" fillId="0" borderId="13" xfId="2" applyFont="1" applyBorder="1" applyAlignment="1">
      <alignment horizontal="center" vertical="center" wrapText="1"/>
    </xf>
    <xf numFmtId="164" fontId="6" fillId="0" borderId="15" xfId="2" applyFont="1" applyBorder="1" applyAlignment="1">
      <alignment horizontal="center" vertical="center" wrapText="1"/>
    </xf>
    <xf numFmtId="164" fontId="11" fillId="0" borderId="19" xfId="2" applyFont="1" applyBorder="1" applyAlignment="1">
      <alignment horizontal="center" vertical="center"/>
    </xf>
    <xf numFmtId="164" fontId="11" fillId="0" borderId="20" xfId="2" applyFont="1" applyBorder="1" applyAlignment="1">
      <alignment horizontal="center" vertical="center"/>
    </xf>
    <xf numFmtId="164" fontId="11" fillId="0" borderId="21" xfId="2" applyFont="1" applyBorder="1" applyAlignment="1">
      <alignment horizontal="center" vertical="center"/>
    </xf>
    <xf numFmtId="164" fontId="11" fillId="0" borderId="0" xfId="2" applyFont="1" applyBorder="1" applyAlignment="1">
      <alignment horizontal="center" vertical="center"/>
    </xf>
  </cellXfs>
  <cellStyles count="3">
    <cellStyle name="Excel Built-in Normal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Z58"/>
  <sheetViews>
    <sheetView tabSelected="1" topLeftCell="A35" workbookViewId="0">
      <selection activeCell="K48" sqref="K48"/>
    </sheetView>
  </sheetViews>
  <sheetFormatPr baseColWidth="10" defaultRowHeight="12.75"/>
  <cols>
    <col min="1" max="1" width="10.5703125" style="25" customWidth="1"/>
    <col min="2" max="2" width="3.7109375" style="25" hidden="1" customWidth="1"/>
    <col min="3" max="3" width="27.7109375" style="25" customWidth="1"/>
    <col min="4" max="4" width="7.7109375" style="31" customWidth="1"/>
    <col min="5" max="5" width="10.28515625" style="25" customWidth="1"/>
    <col min="6" max="7" width="11.5703125" style="25" customWidth="1"/>
    <col min="8" max="8" width="9.7109375" style="25" customWidth="1"/>
    <col min="9" max="9" width="12.140625" style="27" hidden="1" customWidth="1"/>
    <col min="10" max="988" width="12.140625" style="27" customWidth="1"/>
    <col min="989" max="989" width="12.5703125" style="36" customWidth="1"/>
    <col min="990" max="16384" width="11.42578125" style="36"/>
  </cols>
  <sheetData>
    <row r="1" spans="1:8" s="26" customFormat="1" ht="24.75" customHeight="1">
      <c r="A1" s="87" t="s">
        <v>78</v>
      </c>
      <c r="B1" s="87"/>
      <c r="C1" s="87"/>
      <c r="D1" s="87"/>
      <c r="E1" s="87"/>
      <c r="F1" s="87"/>
      <c r="G1" s="87"/>
      <c r="H1" s="25"/>
    </row>
    <row r="2" spans="1:8" s="26" customFormat="1" ht="18.75" customHeight="1">
      <c r="A2" s="88" t="s">
        <v>39</v>
      </c>
      <c r="B2" s="88"/>
      <c r="C2" s="88"/>
      <c r="D2" s="88"/>
      <c r="E2" s="88"/>
      <c r="F2" s="88"/>
      <c r="G2" s="88"/>
      <c r="H2" s="88"/>
    </row>
    <row r="3" spans="1:8" s="27" customFormat="1" ht="18.75" customHeight="1">
      <c r="A3" s="28">
        <v>160</v>
      </c>
      <c r="B3" s="29"/>
      <c r="C3" s="30" t="s">
        <v>40</v>
      </c>
      <c r="D3" s="31"/>
      <c r="E3" s="32"/>
      <c r="F3" s="32">
        <v>1.7361111111111109E-4</v>
      </c>
      <c r="G3" s="33">
        <f>A3*F3</f>
        <v>2.7777777777777776E-2</v>
      </c>
      <c r="H3" s="1">
        <f>H4+H12+H32</f>
        <v>573.6</v>
      </c>
    </row>
    <row r="4" spans="1:8" ht="18.75" customHeight="1" thickBot="1">
      <c r="A4" s="3" t="s">
        <v>41</v>
      </c>
      <c r="B4" s="34"/>
      <c r="C4" s="3" t="s">
        <v>42</v>
      </c>
      <c r="D4" s="2" t="s">
        <v>43</v>
      </c>
      <c r="E4" s="35" t="s">
        <v>44</v>
      </c>
      <c r="F4" s="24" t="s">
        <v>45</v>
      </c>
      <c r="G4" s="24" t="s">
        <v>46</v>
      </c>
      <c r="H4" s="3">
        <f>H10</f>
        <v>51.6</v>
      </c>
    </row>
    <row r="5" spans="1:8" s="27" customFormat="1" ht="18.75" customHeight="1">
      <c r="A5" s="37" t="s">
        <v>0</v>
      </c>
      <c r="B5" s="16" t="s">
        <v>47</v>
      </c>
      <c r="C5" s="38" t="s">
        <v>48</v>
      </c>
      <c r="D5" s="4"/>
      <c r="E5" s="5"/>
      <c r="F5" s="14">
        <v>0.39583333333333331</v>
      </c>
      <c r="G5" s="39">
        <f t="shared" ref="G5:G10" si="0">F5+G$3</f>
        <v>0.4236111111111111</v>
      </c>
      <c r="H5" s="85" t="s">
        <v>3</v>
      </c>
    </row>
    <row r="6" spans="1:8" s="27" customFormat="1" ht="18.75" customHeight="1">
      <c r="A6" s="40"/>
      <c r="B6" s="21" t="s">
        <v>49</v>
      </c>
      <c r="C6" s="21" t="s">
        <v>68</v>
      </c>
      <c r="D6" s="60">
        <v>7.8</v>
      </c>
      <c r="E6" s="6"/>
      <c r="F6" s="41">
        <f>F5+E6</f>
        <v>0.39583333333333331</v>
      </c>
      <c r="G6" s="42">
        <f t="shared" si="0"/>
        <v>0.4236111111111111</v>
      </c>
      <c r="H6" s="86"/>
    </row>
    <row r="7" spans="1:8" s="27" customFormat="1" ht="18.75" customHeight="1">
      <c r="A7" s="43" t="s">
        <v>50</v>
      </c>
      <c r="B7" s="44"/>
      <c r="C7" s="79" t="s">
        <v>51</v>
      </c>
      <c r="D7" s="7"/>
      <c r="E7" s="8"/>
      <c r="F7" s="45">
        <f>F6</f>
        <v>0.39583333333333331</v>
      </c>
      <c r="G7" s="46">
        <f t="shared" si="0"/>
        <v>0.4236111111111111</v>
      </c>
      <c r="H7" s="86"/>
    </row>
    <row r="8" spans="1:8" s="27" customFormat="1" ht="18.75" customHeight="1">
      <c r="A8" s="40"/>
      <c r="B8" s="21" t="s">
        <v>52</v>
      </c>
      <c r="C8" s="21" t="s">
        <v>76</v>
      </c>
      <c r="D8" s="81">
        <v>21.2</v>
      </c>
      <c r="E8" s="6"/>
      <c r="F8" s="41" t="e">
        <f>F6+#REF!</f>
        <v>#REF!</v>
      </c>
      <c r="G8" s="42" t="e">
        <f t="shared" si="0"/>
        <v>#REF!</v>
      </c>
      <c r="H8" s="86"/>
    </row>
    <row r="9" spans="1:8" s="27" customFormat="1" ht="18.75" customHeight="1">
      <c r="A9" s="47" t="s">
        <v>53</v>
      </c>
      <c r="B9" s="48"/>
      <c r="C9" s="80" t="s">
        <v>77</v>
      </c>
      <c r="D9" s="9"/>
      <c r="E9" s="10"/>
      <c r="F9" s="49">
        <f>F7+E8</f>
        <v>0.39583333333333331</v>
      </c>
      <c r="G9" s="50">
        <f t="shared" si="0"/>
        <v>0.4236111111111111</v>
      </c>
      <c r="H9" s="86"/>
    </row>
    <row r="10" spans="1:8" s="27" customFormat="1" ht="18.75" customHeight="1" thickBot="1">
      <c r="A10" s="51" t="s">
        <v>21</v>
      </c>
      <c r="B10" s="52" t="s">
        <v>54</v>
      </c>
      <c r="C10" s="52" t="s">
        <v>69</v>
      </c>
      <c r="D10" s="82">
        <v>22.6</v>
      </c>
      <c r="E10" s="11">
        <v>3.6111111111111115E-2</v>
      </c>
      <c r="F10" s="11">
        <f>F9+E10</f>
        <v>0.43194444444444441</v>
      </c>
      <c r="G10" s="53">
        <f t="shared" si="0"/>
        <v>0.4597222222222222</v>
      </c>
      <c r="H10" s="12">
        <f>SUM(D6:D10)</f>
        <v>51.6</v>
      </c>
    </row>
    <row r="11" spans="1:8" s="26" customFormat="1" ht="18.75" customHeight="1">
      <c r="A11" s="88" t="s">
        <v>55</v>
      </c>
      <c r="B11" s="88"/>
      <c r="C11" s="88"/>
      <c r="D11" s="88"/>
      <c r="E11" s="88"/>
      <c r="F11" s="88"/>
      <c r="G11" s="88"/>
      <c r="H11" s="88"/>
    </row>
    <row r="12" spans="1:8" s="27" customFormat="1" ht="18.75" customHeight="1" thickBot="1">
      <c r="A12" s="54">
        <v>160</v>
      </c>
      <c r="B12" s="55"/>
      <c r="C12" s="56" t="s">
        <v>40</v>
      </c>
      <c r="D12" s="57"/>
      <c r="E12" s="78">
        <v>2.3148148148148146E-4</v>
      </c>
      <c r="F12" s="58">
        <v>3.4722222222222224E-4</v>
      </c>
      <c r="G12" s="59">
        <f>F12*A12</f>
        <v>5.5555555555555559E-2</v>
      </c>
      <c r="H12" s="13">
        <f>H18+H30+H24</f>
        <v>265.3</v>
      </c>
    </row>
    <row r="13" spans="1:8" s="27" customFormat="1" ht="18.75" customHeight="1">
      <c r="A13" s="37" t="s">
        <v>1</v>
      </c>
      <c r="B13" s="16" t="s">
        <v>47</v>
      </c>
      <c r="C13" s="16" t="s">
        <v>75</v>
      </c>
      <c r="D13" s="4"/>
      <c r="E13" s="14">
        <v>1.3888888888888888E-2</v>
      </c>
      <c r="F13" s="14">
        <f>F10+E13</f>
        <v>0.4458333333333333</v>
      </c>
      <c r="G13" s="39">
        <f t="shared" ref="G13:G30" si="1">F13+G$12</f>
        <v>0.50138888888888888</v>
      </c>
      <c r="H13" s="89" t="s">
        <v>56</v>
      </c>
    </row>
    <row r="14" spans="1:8" s="27" customFormat="1" ht="18.75" customHeight="1">
      <c r="A14" s="40" t="s">
        <v>2</v>
      </c>
      <c r="B14" s="21" t="s">
        <v>49</v>
      </c>
      <c r="C14" s="21" t="s">
        <v>68</v>
      </c>
      <c r="D14" s="83">
        <v>12.5</v>
      </c>
      <c r="E14" s="6">
        <v>9.0277777777777787E-3</v>
      </c>
      <c r="F14" s="6">
        <f t="shared" ref="F14:F30" si="2">F13+E14</f>
        <v>0.4548611111111111</v>
      </c>
      <c r="G14" s="61">
        <f t="shared" si="1"/>
        <v>0.51041666666666663</v>
      </c>
      <c r="H14" s="90"/>
    </row>
    <row r="15" spans="1:8" s="27" customFormat="1" ht="18.75" customHeight="1">
      <c r="A15" s="62" t="s">
        <v>4</v>
      </c>
      <c r="B15" s="44"/>
      <c r="C15" s="79" t="s">
        <v>51</v>
      </c>
      <c r="D15" s="7"/>
      <c r="E15" s="8">
        <v>1.3888888888888889E-3</v>
      </c>
      <c r="F15" s="8">
        <f t="shared" si="2"/>
        <v>0.45624999999999999</v>
      </c>
      <c r="G15" s="63">
        <f t="shared" si="1"/>
        <v>0.51180555555555551</v>
      </c>
      <c r="H15" s="90"/>
    </row>
    <row r="16" spans="1:8" s="27" customFormat="1" ht="18.75" customHeight="1">
      <c r="A16" s="40" t="s">
        <v>5</v>
      </c>
      <c r="B16" s="21" t="s">
        <v>57</v>
      </c>
      <c r="C16" s="21" t="s">
        <v>76</v>
      </c>
      <c r="D16" s="83">
        <v>35.200000000000003</v>
      </c>
      <c r="E16" s="6">
        <v>2.4999999999999998E-2</v>
      </c>
      <c r="F16" s="6">
        <f t="shared" si="2"/>
        <v>0.48125000000000001</v>
      </c>
      <c r="G16" s="61">
        <f t="shared" si="1"/>
        <v>0.53680555555555554</v>
      </c>
      <c r="H16" s="90"/>
    </row>
    <row r="17" spans="1:9" s="27" customFormat="1" ht="18.75" customHeight="1">
      <c r="A17" s="64" t="s">
        <v>9</v>
      </c>
      <c r="B17" s="48"/>
      <c r="C17" s="80" t="s">
        <v>77</v>
      </c>
      <c r="D17" s="9"/>
      <c r="E17" s="10">
        <v>1.3888888888888889E-3</v>
      </c>
      <c r="F17" s="10">
        <f t="shared" si="2"/>
        <v>0.4826388888888889</v>
      </c>
      <c r="G17" s="65">
        <f t="shared" si="1"/>
        <v>0.53819444444444442</v>
      </c>
      <c r="H17" s="90"/>
    </row>
    <row r="18" spans="1:9" s="27" customFormat="1" ht="18.75" customHeight="1" thickBot="1">
      <c r="A18" s="51" t="s">
        <v>6</v>
      </c>
      <c r="B18" s="52" t="s">
        <v>54</v>
      </c>
      <c r="C18" s="52" t="s">
        <v>70</v>
      </c>
      <c r="D18" s="84">
        <v>41.6</v>
      </c>
      <c r="E18" s="11">
        <v>2.9166666666666664E-2</v>
      </c>
      <c r="F18" s="67">
        <f t="shared" si="2"/>
        <v>0.51180555555555551</v>
      </c>
      <c r="G18" s="53">
        <f t="shared" si="1"/>
        <v>0.56736111111111109</v>
      </c>
      <c r="H18" s="15">
        <f>SUM(D14:D18)</f>
        <v>89.300000000000011</v>
      </c>
    </row>
    <row r="19" spans="1:9" s="27" customFormat="1" ht="18.75" customHeight="1">
      <c r="A19" s="37" t="s">
        <v>7</v>
      </c>
      <c r="B19" s="16" t="s">
        <v>47</v>
      </c>
      <c r="C19" s="16" t="s">
        <v>58</v>
      </c>
      <c r="D19" s="68"/>
      <c r="E19" s="14">
        <v>1.388888888888889E-2</v>
      </c>
      <c r="F19" s="14">
        <f t="shared" si="2"/>
        <v>0.52569444444444435</v>
      </c>
      <c r="G19" s="14">
        <f t="shared" ref="G19:G24" si="3">F19+G$12</f>
        <v>0.58124999999999993</v>
      </c>
      <c r="H19" s="85" t="s">
        <v>59</v>
      </c>
      <c r="I19" s="69"/>
    </row>
    <row r="20" spans="1:9" s="27" customFormat="1" ht="18.75" customHeight="1">
      <c r="A20" s="40" t="s">
        <v>8</v>
      </c>
      <c r="B20" s="21" t="s">
        <v>49</v>
      </c>
      <c r="C20" s="21" t="s">
        <v>68</v>
      </c>
      <c r="D20" s="83">
        <v>7.8</v>
      </c>
      <c r="E20" s="6">
        <v>5.5555555555555558E-3</v>
      </c>
      <c r="F20" s="6">
        <f t="shared" ref="F20:F25" si="4">F19+E20</f>
        <v>0.53124999999999989</v>
      </c>
      <c r="G20" s="6">
        <f t="shared" si="3"/>
        <v>0.58680555555555547</v>
      </c>
      <c r="H20" s="86"/>
      <c r="I20" s="69"/>
    </row>
    <row r="21" spans="1:9" s="27" customFormat="1" ht="18.75" customHeight="1">
      <c r="A21" s="62" t="s">
        <v>10</v>
      </c>
      <c r="B21" s="44"/>
      <c r="C21" s="79" t="s">
        <v>51</v>
      </c>
      <c r="D21" s="7"/>
      <c r="E21" s="8">
        <v>1.3888888888888889E-3</v>
      </c>
      <c r="F21" s="8">
        <f t="shared" si="4"/>
        <v>0.53263888888888877</v>
      </c>
      <c r="G21" s="63">
        <f t="shared" si="3"/>
        <v>0.58819444444444435</v>
      </c>
      <c r="H21" s="86"/>
      <c r="I21" s="69"/>
    </row>
    <row r="22" spans="1:9" s="27" customFormat="1" ht="18.75" customHeight="1">
      <c r="A22" s="40" t="s">
        <v>20</v>
      </c>
      <c r="B22" s="21" t="s">
        <v>73</v>
      </c>
      <c r="C22" s="21" t="s">
        <v>76</v>
      </c>
      <c r="D22" s="83">
        <v>30.7</v>
      </c>
      <c r="E22" s="6">
        <v>2.1527777777777781E-2</v>
      </c>
      <c r="F22" s="6">
        <f t="shared" si="4"/>
        <v>0.55416666666666659</v>
      </c>
      <c r="G22" s="6">
        <f t="shared" si="3"/>
        <v>0.60972222222222217</v>
      </c>
      <c r="H22" s="86"/>
      <c r="I22" s="69"/>
    </row>
    <row r="23" spans="1:9" s="27" customFormat="1" ht="18.75" customHeight="1">
      <c r="A23" s="64" t="s">
        <v>18</v>
      </c>
      <c r="B23" s="48"/>
      <c r="C23" s="80" t="s">
        <v>77</v>
      </c>
      <c r="D23" s="9"/>
      <c r="E23" s="10">
        <v>1.3888888888888889E-3</v>
      </c>
      <c r="F23" s="10">
        <f t="shared" si="4"/>
        <v>0.55555555555555547</v>
      </c>
      <c r="G23" s="10">
        <f t="shared" si="3"/>
        <v>0.61111111111111105</v>
      </c>
      <c r="H23" s="86"/>
      <c r="I23" s="69"/>
    </row>
    <row r="24" spans="1:9" s="27" customFormat="1" ht="18.75" customHeight="1" thickBot="1">
      <c r="A24" s="51" t="s">
        <v>22</v>
      </c>
      <c r="B24" s="52"/>
      <c r="C24" s="52" t="s">
        <v>71</v>
      </c>
      <c r="D24" s="84">
        <v>30.7</v>
      </c>
      <c r="E24" s="11">
        <v>2.1527777777777781E-2</v>
      </c>
      <c r="F24" s="11">
        <f t="shared" si="4"/>
        <v>0.57708333333333328</v>
      </c>
      <c r="G24" s="11">
        <f t="shared" si="3"/>
        <v>0.63263888888888886</v>
      </c>
      <c r="H24" s="18">
        <f>SUM(D19:D24)</f>
        <v>69.2</v>
      </c>
      <c r="I24" s="69"/>
    </row>
    <row r="25" spans="1:9" s="27" customFormat="1" ht="18.75" customHeight="1">
      <c r="A25" s="37" t="s">
        <v>23</v>
      </c>
      <c r="B25" s="16" t="s">
        <v>47</v>
      </c>
      <c r="C25" s="16" t="s">
        <v>60</v>
      </c>
      <c r="D25" s="68"/>
      <c r="E25" s="14">
        <v>1.388888888888889E-2</v>
      </c>
      <c r="F25" s="14">
        <f t="shared" si="4"/>
        <v>0.59097222222222212</v>
      </c>
      <c r="G25" s="39">
        <f t="shared" si="1"/>
        <v>0.6465277777777777</v>
      </c>
      <c r="H25" s="85" t="s">
        <v>61</v>
      </c>
    </row>
    <row r="26" spans="1:9" s="27" customFormat="1" ht="18.75" customHeight="1">
      <c r="A26" s="40" t="s">
        <v>24</v>
      </c>
      <c r="B26" s="21" t="s">
        <v>49</v>
      </c>
      <c r="C26" s="21" t="s">
        <v>68</v>
      </c>
      <c r="D26" s="83">
        <v>26.1</v>
      </c>
      <c r="E26" s="6">
        <v>1.8749999999999999E-2</v>
      </c>
      <c r="F26" s="6">
        <f t="shared" si="2"/>
        <v>0.60972222222222217</v>
      </c>
      <c r="G26" s="61">
        <f t="shared" si="1"/>
        <v>0.66527777777777775</v>
      </c>
      <c r="H26" s="86"/>
    </row>
    <row r="27" spans="1:9" s="27" customFormat="1" ht="18.75" customHeight="1">
      <c r="A27" s="62" t="s">
        <v>19</v>
      </c>
      <c r="B27" s="44"/>
      <c r="C27" s="79" t="s">
        <v>51</v>
      </c>
      <c r="D27" s="7"/>
      <c r="E27" s="8">
        <v>1.3888888888888889E-3</v>
      </c>
      <c r="F27" s="8">
        <f t="shared" si="2"/>
        <v>0.61111111111111105</v>
      </c>
      <c r="G27" s="63">
        <f t="shared" si="1"/>
        <v>0.66666666666666663</v>
      </c>
      <c r="H27" s="86"/>
    </row>
    <row r="28" spans="1:9" s="27" customFormat="1" ht="18.75" customHeight="1">
      <c r="A28" s="40" t="s">
        <v>25</v>
      </c>
      <c r="B28" s="21" t="s">
        <v>52</v>
      </c>
      <c r="C28" s="21" t="s">
        <v>76</v>
      </c>
      <c r="D28" s="83">
        <v>21.1</v>
      </c>
      <c r="E28" s="6">
        <v>1.5277777777777777E-2</v>
      </c>
      <c r="F28" s="6">
        <f t="shared" si="2"/>
        <v>0.62638888888888877</v>
      </c>
      <c r="G28" s="61">
        <f t="shared" si="1"/>
        <v>0.68194444444444435</v>
      </c>
      <c r="H28" s="86"/>
    </row>
    <row r="29" spans="1:9" s="27" customFormat="1" ht="18.75" customHeight="1">
      <c r="A29" s="64" t="s">
        <v>11</v>
      </c>
      <c r="B29" s="48"/>
      <c r="C29" s="80" t="s">
        <v>77</v>
      </c>
      <c r="D29" s="9"/>
      <c r="E29" s="10">
        <v>1.3888888888888889E-3</v>
      </c>
      <c r="F29" s="10">
        <f t="shared" si="2"/>
        <v>0.62777777777777766</v>
      </c>
      <c r="G29" s="65">
        <f t="shared" si="1"/>
        <v>0.68333333333333324</v>
      </c>
      <c r="H29" s="86"/>
    </row>
    <row r="30" spans="1:9" s="27" customFormat="1" ht="18.75" customHeight="1" thickBot="1">
      <c r="A30" s="51" t="s">
        <v>26</v>
      </c>
      <c r="B30" s="52" t="s">
        <v>54</v>
      </c>
      <c r="C30" s="52" t="s">
        <v>70</v>
      </c>
      <c r="D30" s="84">
        <v>59.6</v>
      </c>
      <c r="E30" s="11">
        <v>4.3055555555555562E-2</v>
      </c>
      <c r="F30" s="11">
        <f t="shared" si="2"/>
        <v>0.67083333333333317</v>
      </c>
      <c r="G30" s="53">
        <f t="shared" si="1"/>
        <v>0.72638888888888875</v>
      </c>
      <c r="H30" s="17">
        <f>SUM(D25:D30)</f>
        <v>106.80000000000001</v>
      </c>
    </row>
    <row r="31" spans="1:9" s="27" customFormat="1" ht="18.75" customHeight="1">
      <c r="A31" s="91" t="s">
        <v>62</v>
      </c>
      <c r="B31" s="92"/>
      <c r="C31" s="92"/>
      <c r="D31" s="92"/>
      <c r="E31" s="92"/>
      <c r="F31" s="92"/>
      <c r="G31" s="92"/>
      <c r="H31" s="93"/>
    </row>
    <row r="32" spans="1:9" s="27" customFormat="1" ht="18.75" customHeight="1">
      <c r="A32" s="54">
        <v>140</v>
      </c>
      <c r="B32" s="55"/>
      <c r="C32" s="56" t="s">
        <v>40</v>
      </c>
      <c r="D32" s="57"/>
      <c r="E32" s="58">
        <v>3.4722222222222218E-4</v>
      </c>
      <c r="F32" s="58"/>
      <c r="G32" s="59">
        <f>E32*A32</f>
        <v>4.8611111111111105E-2</v>
      </c>
      <c r="H32" s="1">
        <f>H39+H46+H52</f>
        <v>256.7</v>
      </c>
    </row>
    <row r="33" spans="1:9" s="27" customFormat="1" ht="18.75" customHeight="1" thickBot="1">
      <c r="A33" s="20" t="s">
        <v>41</v>
      </c>
      <c r="B33" s="70"/>
      <c r="C33" s="20" t="s">
        <v>42</v>
      </c>
      <c r="D33" s="19" t="s">
        <v>43</v>
      </c>
      <c r="E33" s="71" t="s">
        <v>44</v>
      </c>
      <c r="F33" s="23" t="s">
        <v>45</v>
      </c>
      <c r="G33" s="23" t="s">
        <v>46</v>
      </c>
      <c r="H33" s="20"/>
    </row>
    <row r="34" spans="1:9" s="27" customFormat="1" ht="18.75" customHeight="1">
      <c r="A34" s="37" t="s">
        <v>27</v>
      </c>
      <c r="B34" s="16" t="s">
        <v>47</v>
      </c>
      <c r="C34" s="16" t="s">
        <v>63</v>
      </c>
      <c r="D34" s="68"/>
      <c r="E34" s="14">
        <v>1.3888888888888888E-2</v>
      </c>
      <c r="F34" s="14">
        <f>F30+E34</f>
        <v>0.68472222222222201</v>
      </c>
      <c r="G34" s="72">
        <f t="shared" ref="G34:G39" si="5">F34+G$32</f>
        <v>0.73333333333333317</v>
      </c>
      <c r="H34" s="85" t="s">
        <v>64</v>
      </c>
      <c r="I34" s="69"/>
    </row>
    <row r="35" spans="1:9" s="27" customFormat="1" ht="18.75" customHeight="1">
      <c r="A35" s="40" t="s">
        <v>28</v>
      </c>
      <c r="B35" s="21" t="s">
        <v>49</v>
      </c>
      <c r="C35" s="21" t="s">
        <v>68</v>
      </c>
      <c r="D35" s="83">
        <v>32.5</v>
      </c>
      <c r="E35" s="6">
        <v>3.0229166666666667</v>
      </c>
      <c r="F35" s="6">
        <f t="shared" ref="F35:F46" si="6">F34+E35</f>
        <v>3.7076388888888889</v>
      </c>
      <c r="G35" s="73">
        <f t="shared" si="5"/>
        <v>3.7562500000000001</v>
      </c>
      <c r="H35" s="86"/>
      <c r="I35" s="69"/>
    </row>
    <row r="36" spans="1:9" s="27" customFormat="1" ht="18.75" customHeight="1">
      <c r="A36" s="62" t="s">
        <v>12</v>
      </c>
      <c r="B36" s="44"/>
      <c r="C36" s="79" t="s">
        <v>51</v>
      </c>
      <c r="D36" s="7"/>
      <c r="E36" s="8">
        <v>1.3888888888888889E-3</v>
      </c>
      <c r="F36" s="8">
        <f t="shared" si="6"/>
        <v>3.709027777777778</v>
      </c>
      <c r="G36" s="74">
        <f t="shared" si="5"/>
        <v>3.7576388888888892</v>
      </c>
      <c r="H36" s="86"/>
      <c r="I36" s="69"/>
    </row>
    <row r="37" spans="1:9" s="27" customFormat="1" ht="18.75" customHeight="1">
      <c r="A37" s="40" t="s">
        <v>29</v>
      </c>
      <c r="B37" s="21" t="s">
        <v>52</v>
      </c>
      <c r="C37" s="21" t="s">
        <v>76</v>
      </c>
      <c r="D37" s="83">
        <v>17.2</v>
      </c>
      <c r="E37" s="6">
        <v>1.2499999999999999E-2</v>
      </c>
      <c r="F37" s="6">
        <f t="shared" si="6"/>
        <v>3.7215277777777782</v>
      </c>
      <c r="G37" s="73">
        <f t="shared" si="5"/>
        <v>3.7701388888888894</v>
      </c>
      <c r="H37" s="86"/>
      <c r="I37" s="69"/>
    </row>
    <row r="38" spans="1:9" s="27" customFormat="1" ht="18.75" customHeight="1">
      <c r="A38" s="64" t="s">
        <v>13</v>
      </c>
      <c r="B38" s="48"/>
      <c r="C38" s="80" t="s">
        <v>77</v>
      </c>
      <c r="D38" s="9"/>
      <c r="E38" s="10">
        <v>1.3888888888888889E-3</v>
      </c>
      <c r="F38" s="10">
        <f t="shared" si="6"/>
        <v>3.7229166666666673</v>
      </c>
      <c r="G38" s="75">
        <f t="shared" si="5"/>
        <v>3.7715277777777785</v>
      </c>
      <c r="H38" s="86"/>
      <c r="I38" s="69"/>
    </row>
    <row r="39" spans="1:9" s="27" customFormat="1" ht="18.75" customHeight="1" thickBot="1">
      <c r="A39" s="51" t="s">
        <v>30</v>
      </c>
      <c r="B39" s="52" t="s">
        <v>54</v>
      </c>
      <c r="C39" s="52" t="s">
        <v>70</v>
      </c>
      <c r="D39" s="84">
        <v>51.8</v>
      </c>
      <c r="E39" s="11">
        <v>3.6111111111111115E-2</v>
      </c>
      <c r="F39" s="11">
        <f t="shared" si="6"/>
        <v>3.7590277777777783</v>
      </c>
      <c r="G39" s="76">
        <f t="shared" si="5"/>
        <v>3.8076388888888895</v>
      </c>
      <c r="H39" s="18">
        <f>SUM(D35:D39)</f>
        <v>101.5</v>
      </c>
      <c r="I39" s="69"/>
    </row>
    <row r="40" spans="1:9" s="27" customFormat="1" ht="30.75" customHeight="1" thickBot="1">
      <c r="A40" s="94" t="s">
        <v>65</v>
      </c>
      <c r="B40" s="94"/>
      <c r="C40" s="94"/>
      <c r="D40" s="94"/>
      <c r="E40" s="94"/>
      <c r="F40" s="94"/>
      <c r="G40" s="94"/>
      <c r="H40" s="94"/>
    </row>
    <row r="41" spans="1:9" s="27" customFormat="1" ht="18.75" customHeight="1">
      <c r="A41" s="37" t="s">
        <v>31</v>
      </c>
      <c r="B41" s="16" t="s">
        <v>47</v>
      </c>
      <c r="C41" s="16" t="s">
        <v>58</v>
      </c>
      <c r="D41" s="4"/>
      <c r="E41" s="14"/>
      <c r="F41" s="14">
        <v>0.89583333333333337</v>
      </c>
      <c r="G41" s="72">
        <f t="shared" ref="G41:G52" si="7">F41+G$32</f>
        <v>0.94444444444444442</v>
      </c>
      <c r="H41" s="85" t="s">
        <v>66</v>
      </c>
      <c r="I41" s="69"/>
    </row>
    <row r="42" spans="1:9" s="27" customFormat="1" ht="18.75" customHeight="1">
      <c r="A42" s="40" t="s">
        <v>32</v>
      </c>
      <c r="B42" s="21" t="s">
        <v>49</v>
      </c>
      <c r="C42" s="21" t="s">
        <v>68</v>
      </c>
      <c r="D42" s="60">
        <v>45.4</v>
      </c>
      <c r="E42" s="6">
        <v>3.1944444444444449E-2</v>
      </c>
      <c r="F42" s="6">
        <f t="shared" si="6"/>
        <v>0.92777777777777781</v>
      </c>
      <c r="G42" s="73">
        <f t="shared" si="7"/>
        <v>0.97638888888888897</v>
      </c>
      <c r="H42" s="86"/>
      <c r="I42" s="77">
        <v>30.4</v>
      </c>
    </row>
    <row r="43" spans="1:9" s="27" customFormat="1" ht="18.75" customHeight="1">
      <c r="A43" s="62" t="s">
        <v>14</v>
      </c>
      <c r="B43" s="44"/>
      <c r="C43" s="79" t="s">
        <v>51</v>
      </c>
      <c r="D43" s="7"/>
      <c r="E43" s="8">
        <v>1.3888888888888889E-3</v>
      </c>
      <c r="F43" s="8">
        <f t="shared" si="6"/>
        <v>0.9291666666666667</v>
      </c>
      <c r="G43" s="74">
        <f t="shared" si="7"/>
        <v>0.97777777777777786</v>
      </c>
      <c r="H43" s="86"/>
      <c r="I43" s="69"/>
    </row>
    <row r="44" spans="1:9" s="27" customFormat="1" ht="18.75" customHeight="1">
      <c r="A44" s="40" t="s">
        <v>33</v>
      </c>
      <c r="B44" s="21" t="s">
        <v>52</v>
      </c>
      <c r="C44" s="21" t="s">
        <v>76</v>
      </c>
      <c r="D44" s="60">
        <v>25.9</v>
      </c>
      <c r="E44" s="6">
        <v>1.8055555555555557E-2</v>
      </c>
      <c r="F44" s="6">
        <f t="shared" si="6"/>
        <v>0.9472222222222223</v>
      </c>
      <c r="G44" s="73">
        <f t="shared" si="7"/>
        <v>0.99583333333333335</v>
      </c>
      <c r="H44" s="86"/>
      <c r="I44" s="69"/>
    </row>
    <row r="45" spans="1:9" s="27" customFormat="1" ht="18.75" customHeight="1">
      <c r="A45" s="64" t="s">
        <v>15</v>
      </c>
      <c r="B45" s="48"/>
      <c r="C45" s="80" t="s">
        <v>77</v>
      </c>
      <c r="D45" s="9"/>
      <c r="E45" s="10">
        <v>1.3888888888888889E-3</v>
      </c>
      <c r="F45" s="10">
        <f t="shared" si="6"/>
        <v>0.94861111111111118</v>
      </c>
      <c r="G45" s="75">
        <f t="shared" si="7"/>
        <v>0.99722222222222223</v>
      </c>
      <c r="H45" s="86"/>
      <c r="I45" s="69"/>
    </row>
    <row r="46" spans="1:9" s="27" customFormat="1" ht="18.75" customHeight="1" thickBot="1">
      <c r="A46" s="51" t="s">
        <v>34</v>
      </c>
      <c r="B46" s="52" t="s">
        <v>54</v>
      </c>
      <c r="C46" s="52" t="s">
        <v>70</v>
      </c>
      <c r="D46" s="66">
        <v>30.7</v>
      </c>
      <c r="E46" s="11">
        <v>2.1527777777777781E-2</v>
      </c>
      <c r="F46" s="11">
        <f t="shared" si="6"/>
        <v>0.97013888888888899</v>
      </c>
      <c r="G46" s="76">
        <f t="shared" si="7"/>
        <v>1.01875</v>
      </c>
      <c r="H46" s="18">
        <f>SUM(D42:D46)</f>
        <v>102</v>
      </c>
      <c r="I46" s="69"/>
    </row>
    <row r="47" spans="1:9" s="27" customFormat="1" ht="18.75" customHeight="1">
      <c r="A47" s="37" t="s">
        <v>35</v>
      </c>
      <c r="B47" s="16" t="s">
        <v>47</v>
      </c>
      <c r="C47" s="16" t="s">
        <v>60</v>
      </c>
      <c r="D47" s="68"/>
      <c r="E47" s="14">
        <v>1.3888888888888888E-2</v>
      </c>
      <c r="F47" s="14">
        <f t="shared" ref="F47:F52" si="8">F46+E47</f>
        <v>0.98402777777777783</v>
      </c>
      <c r="G47" s="14">
        <f t="shared" si="7"/>
        <v>1.0326388888888889</v>
      </c>
      <c r="H47" s="85" t="s">
        <v>67</v>
      </c>
      <c r="I47" s="69"/>
    </row>
    <row r="48" spans="1:9" s="27" customFormat="1" ht="18.75" customHeight="1">
      <c r="A48" s="40" t="s">
        <v>36</v>
      </c>
      <c r="B48" s="21" t="s">
        <v>74</v>
      </c>
      <c r="C48" s="21" t="s">
        <v>68</v>
      </c>
      <c r="D48" s="60">
        <v>7.8</v>
      </c>
      <c r="E48" s="6">
        <v>5.5555555555555558E-3</v>
      </c>
      <c r="F48" s="6">
        <f t="shared" si="8"/>
        <v>0.98958333333333337</v>
      </c>
      <c r="G48" s="6">
        <f t="shared" si="7"/>
        <v>1.0381944444444444</v>
      </c>
      <c r="H48" s="86"/>
    </row>
    <row r="49" spans="1:9" s="27" customFormat="1" ht="18.75" customHeight="1">
      <c r="A49" s="62" t="s">
        <v>16</v>
      </c>
      <c r="B49" s="44"/>
      <c r="C49" s="79" t="s">
        <v>51</v>
      </c>
      <c r="D49" s="7"/>
      <c r="E49" s="8">
        <v>1.3888888888888889E-3</v>
      </c>
      <c r="F49" s="8">
        <f t="shared" si="8"/>
        <v>0.99097222222222225</v>
      </c>
      <c r="G49" s="8">
        <f t="shared" si="7"/>
        <v>1.0395833333333333</v>
      </c>
      <c r="H49" s="86"/>
      <c r="I49" s="69"/>
    </row>
    <row r="50" spans="1:9" s="27" customFormat="1" ht="18.75" customHeight="1">
      <c r="A50" s="40" t="s">
        <v>38</v>
      </c>
      <c r="B50" s="21" t="s">
        <v>52</v>
      </c>
      <c r="C50" s="21" t="s">
        <v>76</v>
      </c>
      <c r="D50" s="60">
        <v>22.8</v>
      </c>
      <c r="E50" s="6">
        <v>1.5972222222222224E-2</v>
      </c>
      <c r="F50" s="6">
        <f t="shared" si="8"/>
        <v>1.0069444444444444</v>
      </c>
      <c r="G50" s="6">
        <f t="shared" si="7"/>
        <v>1.0555555555555556</v>
      </c>
      <c r="H50" s="86"/>
      <c r="I50" s="69"/>
    </row>
    <row r="51" spans="1:9" s="27" customFormat="1" ht="18.75" customHeight="1">
      <c r="A51" s="64" t="s">
        <v>17</v>
      </c>
      <c r="B51" s="48"/>
      <c r="C51" s="80" t="s">
        <v>77</v>
      </c>
      <c r="D51" s="9"/>
      <c r="E51" s="10">
        <v>1.3888888888888889E-3</v>
      </c>
      <c r="F51" s="10">
        <f t="shared" si="8"/>
        <v>1.0083333333333333</v>
      </c>
      <c r="G51" s="10">
        <f t="shared" si="7"/>
        <v>1.0569444444444445</v>
      </c>
      <c r="H51" s="86"/>
      <c r="I51" s="69"/>
    </row>
    <row r="52" spans="1:9" s="27" customFormat="1" ht="18.75" customHeight="1" thickBot="1">
      <c r="A52" s="51" t="s">
        <v>37</v>
      </c>
      <c r="B52" s="52" t="s">
        <v>54</v>
      </c>
      <c r="C52" s="52" t="s">
        <v>72</v>
      </c>
      <c r="D52" s="66">
        <v>22.6</v>
      </c>
      <c r="E52" s="11">
        <v>1.6666666666666666E-2</v>
      </c>
      <c r="F52" s="11">
        <f t="shared" si="8"/>
        <v>1.0249999999999999</v>
      </c>
      <c r="G52" s="11">
        <f t="shared" si="7"/>
        <v>1.0736111111111111</v>
      </c>
      <c r="H52" s="18">
        <f>SUM(D48:D52)</f>
        <v>53.2</v>
      </c>
      <c r="I52" s="69"/>
    </row>
    <row r="53" spans="1:9" ht="18.75" customHeight="1"/>
    <row r="58" spans="1:9">
      <c r="I58" s="22"/>
    </row>
  </sheetData>
  <mergeCells count="12">
    <mergeCell ref="H47:H51"/>
    <mergeCell ref="A1:G1"/>
    <mergeCell ref="A2:H2"/>
    <mergeCell ref="H5:H9"/>
    <mergeCell ref="A11:H11"/>
    <mergeCell ref="H13:H17"/>
    <mergeCell ref="H25:H29"/>
    <mergeCell ref="H19:H23"/>
    <mergeCell ref="A31:H31"/>
    <mergeCell ref="H34:H38"/>
    <mergeCell ref="A40:H40"/>
    <mergeCell ref="H41:H45"/>
  </mergeCells>
  <pageMargins left="0.70866141732283472" right="0.70866141732283472" top="0.15748031496062992" bottom="0.15748031496062992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Nexans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gveaux</dc:creator>
  <cp:lastModifiedBy>Windows User</cp:lastModifiedBy>
  <cp:lastPrinted>2022-05-25T12:24:47Z</cp:lastPrinted>
  <dcterms:created xsi:type="dcterms:W3CDTF">2017-07-24T06:47:57Z</dcterms:created>
  <dcterms:modified xsi:type="dcterms:W3CDTF">2022-06-13T16:59:18Z</dcterms:modified>
</cp:coreProperties>
</file>